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13_ncr:1_{1F858709-2580-424A-BA47-3381AFB426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" l="1"/>
  <c r="I22" i="1"/>
  <c r="J22" i="1"/>
  <c r="H22" i="1"/>
  <c r="H21" i="1"/>
  <c r="I21" i="1"/>
  <c r="J21" i="1"/>
  <c r="G21" i="1"/>
  <c r="J20" i="1"/>
  <c r="I20" i="1"/>
  <c r="J16" i="1"/>
  <c r="I16" i="1"/>
  <c r="J14" i="1"/>
  <c r="I14" i="1"/>
  <c r="H14" i="1"/>
  <c r="J11" i="1"/>
  <c r="I11" i="1"/>
  <c r="H11" i="1"/>
</calcChain>
</file>

<file path=xl/sharedStrings.xml><?xml version="1.0" encoding="utf-8"?>
<sst xmlns="http://schemas.openxmlformats.org/spreadsheetml/2006/main" count="174" uniqueCount="96">
  <si>
    <t>Bérleti díjak</t>
  </si>
  <si>
    <t>Szerződés száma</t>
  </si>
  <si>
    <t>2019.év</t>
  </si>
  <si>
    <t>2020.év</t>
  </si>
  <si>
    <t>2021.év</t>
  </si>
  <si>
    <t>2022.év</t>
  </si>
  <si>
    <t>Agrowitt Kft.</t>
  </si>
  <si>
    <t>Baranya Tibor</t>
  </si>
  <si>
    <t>Szerződés kezdete</t>
  </si>
  <si>
    <t>Szerződés lejárta</t>
  </si>
  <si>
    <t>Megjegyzés</t>
  </si>
  <si>
    <t>Pál Zoltán</t>
  </si>
  <si>
    <t>2151-1/2008</t>
  </si>
  <si>
    <t>határozatlan</t>
  </si>
  <si>
    <t>Oldtimer Aero Club</t>
  </si>
  <si>
    <t>1584-1/2009</t>
  </si>
  <si>
    <t>1529-2/2009</t>
  </si>
  <si>
    <r>
      <t>110 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 xml:space="preserve"> alapterületű iroda és fogadóépület megnevezésű felépítmény és a közút felőli telekhatárig elterülő, lakókocsik tárolására szolgáló földterületet bérbe adja. Két részletben fizet, első részletet január 31-ig, második részletet szeptember 30-ig.  A bérleti díj az infláció mértékével növekszik.</t>
    </r>
  </si>
  <si>
    <r>
      <t>160 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 xml:space="preserve"> alapterületű műhely és 806 m</t>
    </r>
    <r>
      <rPr>
        <vertAlign val="superscript"/>
        <sz val="12"/>
        <color theme="1"/>
        <rFont val="Times New Roman"/>
        <family val="1"/>
        <charset val="238"/>
      </rPr>
      <t xml:space="preserve">2 </t>
    </r>
    <r>
      <rPr>
        <sz val="12"/>
        <color theme="1"/>
        <rFont val="Times New Roman"/>
        <family val="1"/>
        <charset val="238"/>
      </rPr>
      <t>alapterületű hangár megnevezésű felépítményt és az ingatlanon található zártrendszerű szennyvíztároló által elfogalt földterületet bérli. Két részletben fizet, első részletet április 30-ig, második részletet szeptember 30-ig.  A bérleti díj az infláció mértékével növekszik.</t>
    </r>
  </si>
  <si>
    <t>ANNZO Kft.</t>
  </si>
  <si>
    <t>2751-3/2008</t>
  </si>
  <si>
    <r>
      <t>297m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 xml:space="preserve"> alapterületű földterület. Bérleti díj: 100,-/m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 xml:space="preserve">/hó, ami minden évben a KSH által kiadott infláció mértékével nő.  Fizetés: minden hónap 05. napjáig. </t>
    </r>
  </si>
  <si>
    <t>Örkényi Levente Zoltán</t>
  </si>
  <si>
    <t>-</t>
  </si>
  <si>
    <r>
      <t>144 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 xml:space="preserve"> alapterületű ingatlanrészt bérel, 2020.10.01. napjától. Bérleti díj: 146,-/m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>/hónap. Havi díj: 21.024,- . A bérleti díj az infláció mértékével emelkedik minden évben.  Fizetés: minden hónap 05.napjáig.</t>
    </r>
  </si>
  <si>
    <t>2149-2/2008</t>
  </si>
  <si>
    <t>Monostori Ferenc</t>
  </si>
  <si>
    <r>
      <t>36m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 xml:space="preserve"> alapterületű földterület. Bérleti díj: 100,-/m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>/hónap. A bérleti díj az infláció mértékével emelkedik minden évben.  Fizetés: minden hónap 05.napjáig.</t>
    </r>
  </si>
  <si>
    <t>2162-3/2008</t>
  </si>
  <si>
    <r>
      <t>162,11m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 xml:space="preserve"> alapterületű földterület. Bérleti díj: 100,-/m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>/hónap. A bérleti díj az infláció mértékével emelkedik minden évben.  Fizetés: minden hónap 05.napjáig.</t>
    </r>
  </si>
  <si>
    <t>Lakatos Lóránt</t>
  </si>
  <si>
    <t>2105/2020</t>
  </si>
  <si>
    <r>
      <t>176 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 xml:space="preserve"> alapterületű földterület. Bérleti díj: 146,-/m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>/hónap. A bérleti díj az infláció mértékével emelkedik minden évben.  Fizetés: minden hónap 05.napjáig.</t>
    </r>
  </si>
  <si>
    <t>Daubner Rudolf</t>
  </si>
  <si>
    <t>2150-5/2008</t>
  </si>
  <si>
    <r>
      <t>100m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 xml:space="preserve"> alapterületű földterület. Bérleti díj: 100,-/m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>/hónap. A bérleti díj az infláció mértékével emelkedik minden évben.  Fizetés: minden hónap 05.napjáig.</t>
    </r>
  </si>
  <si>
    <t xml:space="preserve">Móritz Tibor </t>
  </si>
  <si>
    <t>1572/2021</t>
  </si>
  <si>
    <r>
      <t>144 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 xml:space="preserve"> alapterületű ingatlanrészt bérel, 2021.06.01. napjától. Bérleti díj: 150,-/m2/hónap.  A bérleti díj a KSH által kiadott éves infláció mértékével emelkedik minden évben.  Fizetés: minden hónap 05.napjáig.</t>
    </r>
  </si>
  <si>
    <t>Kolcsár Sütőipari Kft.</t>
  </si>
  <si>
    <t>1837-2/2021</t>
  </si>
  <si>
    <t xml:space="preserve">Kenyér és pékáru, sütőipari termékek mozgóbolti értékésítése, heti 3 alkalommal. Közterület használati díj: 2000 Ft/alkalom.  Fizetés: előre, minden hónap 10.napjáig. </t>
  </si>
  <si>
    <t>Family Frost Kft.</t>
  </si>
  <si>
    <t>1308-4/2019</t>
  </si>
  <si>
    <t xml:space="preserve">Gyorsfagyasztott hústermékek, hal, sütőipari termékek, édességek és jégkrém mozgóolti értékesítése heti 1 alkalommal. Közterület használati díj: 2000 Ft/alkalom. Fizetés: előre, minden hónap 31.napjáig. </t>
  </si>
  <si>
    <t>Brotnetti Pékség Kft.</t>
  </si>
  <si>
    <t>1096-2/2019</t>
  </si>
  <si>
    <t>Lakásbérleti díj</t>
  </si>
  <si>
    <t>Huszár Sándor</t>
  </si>
  <si>
    <t>3244/2021</t>
  </si>
  <si>
    <t>Földhaszon bérleti díj</t>
  </si>
  <si>
    <t>Közterület használati díj</t>
  </si>
  <si>
    <t>Reptér bérleti díj</t>
  </si>
  <si>
    <t>Szűcs Jenőné</t>
  </si>
  <si>
    <t xml:space="preserve">határozatlan </t>
  </si>
  <si>
    <t xml:space="preserve">997/1 HRSZ.-ú, kert művelésű ágú, 1208 m2 alapterületű ingatlan bérlése. Haszonbérleti díj: 1 Ft/év. </t>
  </si>
  <si>
    <t>2038.12.31-ig befizetve.</t>
  </si>
  <si>
    <t>Németh Ferenc</t>
  </si>
  <si>
    <t>422/07</t>
  </si>
  <si>
    <t>TÉRÍTÉSMENTES</t>
  </si>
  <si>
    <r>
      <t>1074 HRSZ.-ú, kert-szőló megnevezésű, 2835 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 xml:space="preserve"> alapterületű ingatlan bérlése. </t>
    </r>
  </si>
  <si>
    <r>
      <t>56 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 xml:space="preserve"> alapterületű önkormányzati bérlakás. Lakbér: 641 Ft/m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>/hónap. A lakás havi díja: 35.896 Ft. Fizetés: minden hónap utolsó napjáig.</t>
    </r>
  </si>
  <si>
    <t>Szerződés aláírása</t>
  </si>
  <si>
    <t>Követelés sorszáma</t>
  </si>
  <si>
    <t>havi 26.602,-</t>
  </si>
  <si>
    <r>
      <t>178 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 xml:space="preserve"> alapterületű földterület. Bérleti díj: 100,-/m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>/hónap. Bérleti díj összege minden évben a KSH által kiadott infláció mértékével emelkedhet.</t>
    </r>
  </si>
  <si>
    <t>Fizetési ütem</t>
  </si>
  <si>
    <t>félévente 126.144,-</t>
  </si>
  <si>
    <t>félévente 607.633,-</t>
  </si>
  <si>
    <t>félévente 129.600,-</t>
  </si>
  <si>
    <t>félévente 154.176,-</t>
  </si>
  <si>
    <t>2022.június 13.-ig fizetve</t>
  </si>
  <si>
    <t>1.727.000 Ft</t>
  </si>
  <si>
    <t>Kecskédi Sportkör</t>
  </si>
  <si>
    <t>Sportpálya bérleti díj</t>
  </si>
  <si>
    <t>havi 35.896,-</t>
  </si>
  <si>
    <t>félévente 52.000,-,</t>
  </si>
  <si>
    <t>Vízi közmű bérleti díj</t>
  </si>
  <si>
    <t>7.808.754 Ft</t>
  </si>
  <si>
    <t>Északdúnántúli  Vízmű Zrt.</t>
  </si>
  <si>
    <t>6.553.899 Ft</t>
  </si>
  <si>
    <t>7.451.227 Ft</t>
  </si>
  <si>
    <t>7.260.321 Ft</t>
  </si>
  <si>
    <t>1.200.000 Ft</t>
  </si>
  <si>
    <t>évente egyszer</t>
  </si>
  <si>
    <t>87-16/2014</t>
  </si>
  <si>
    <t>félévente    87.727,-</t>
  </si>
  <si>
    <t>félévente 156.000,-,</t>
  </si>
  <si>
    <t xml:space="preserve">Levél alapján lett 2021.07.01-2022.06.30. közötti időszakra kiszámlázva. (víz is továbbszámlázásra került 2022-ben) </t>
  </si>
  <si>
    <t>évente egyszer 07. hóba</t>
  </si>
  <si>
    <t>félévente 266.340,-</t>
  </si>
  <si>
    <t>12/2022</t>
  </si>
  <si>
    <t>az Országgyűlés által vészhelyzet megszűnéséig</t>
  </si>
  <si>
    <t>447.472 Ft</t>
  </si>
  <si>
    <t>negyedévente 139.690 Ft</t>
  </si>
  <si>
    <t>A számlázás több mint a szerződéses ár!!!!!!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</si>
</sst>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Ft&quot;;[Red]\-#,##0\ &quot;Ft&quot;"/>
    <numFmt numFmtId="164" formatCode="#,##0\ &quot;Ft&quot;"/>
    <numFmt numFmtId="170" formatCode="[$-40E]yyyy/\ mmm\.;@"/>
  </numFmts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  <font>
      <b/>
      <sz val="15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5" fillId="0" borderId="0" xfId="0" applyFont="1" applyAlignment="1">
      <alignment horizontal="center"/>
    </xf>
    <xf numFmtId="0" fontId="1" fillId="0" borderId="0" xfId="0" applyFont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4" fontId="1" fillId="0" borderId="6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 wrapText="1"/>
    </xf>
    <xf numFmtId="0" fontId="1" fillId="0" borderId="0" xfId="0" applyFont="1" applyFill="1"/>
    <xf numFmtId="164" fontId="1" fillId="0" borderId="24" xfId="0" applyNumberFormat="1" applyFont="1" applyFill="1" applyBorder="1" applyAlignment="1">
      <alignment horizontal="center" vertical="center"/>
    </xf>
    <xf numFmtId="164" fontId="1" fillId="0" borderId="2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164" fontId="1" fillId="0" borderId="22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4" fontId="1" fillId="0" borderId="9" xfId="0" applyNumberFormat="1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/>
    </xf>
    <xf numFmtId="164" fontId="1" fillId="0" borderId="25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4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14" fontId="1" fillId="0" borderId="15" xfId="0" applyNumberFormat="1" applyFont="1" applyFill="1" applyBorder="1" applyAlignment="1">
      <alignment horizontal="center" vertical="center"/>
    </xf>
    <xf numFmtId="164" fontId="1" fillId="0" borderId="15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164" fontId="1" fillId="0" borderId="26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 wrapText="1"/>
    </xf>
    <xf numFmtId="170" fontId="1" fillId="0" borderId="28" xfId="0" applyNumberFormat="1" applyFont="1" applyFill="1" applyBorder="1" applyAlignment="1">
      <alignment horizontal="center" vertical="center" wrapText="1"/>
    </xf>
    <xf numFmtId="14" fontId="1" fillId="0" borderId="28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  <xf numFmtId="170" fontId="0" fillId="0" borderId="12" xfId="0" applyNumberForma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6" fontId="1" fillId="0" borderId="15" xfId="0" applyNumberFormat="1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7"/>
  <sheetViews>
    <sheetView tabSelected="1" zoomScaleNormal="100" workbookViewId="0">
      <selection activeCell="I2" sqref="I2"/>
    </sheetView>
  </sheetViews>
  <sheetFormatPr defaultRowHeight="15.75" x14ac:dyDescent="0.25"/>
  <cols>
    <col min="1" max="1" width="25.7109375" style="2" customWidth="1"/>
    <col min="2" max="2" width="25.7109375" style="4" hidden="1" customWidth="1"/>
    <col min="3" max="4" width="19.28515625" style="5" hidden="1" customWidth="1"/>
    <col min="5" max="5" width="20.42578125" style="5" customWidth="1"/>
    <col min="6" max="6" width="19.140625" style="5" customWidth="1"/>
    <col min="7" max="7" width="13.85546875" style="5" bestFit="1" customWidth="1"/>
    <col min="8" max="8" width="15.7109375" style="5" bestFit="1" customWidth="1"/>
    <col min="9" max="9" width="16.85546875" style="5" bestFit="1" customWidth="1"/>
    <col min="10" max="10" width="15.7109375" style="5" bestFit="1" customWidth="1"/>
    <col min="11" max="11" width="15.7109375" style="5" customWidth="1"/>
    <col min="12" max="12" width="60.42578125" style="6" customWidth="1"/>
    <col min="13" max="13" width="13.28515625" style="2" customWidth="1"/>
    <col min="14" max="16384" width="9.140625" style="2"/>
  </cols>
  <sheetData>
    <row r="1" spans="1:12" ht="19.5" x14ac:dyDescent="0.3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ht="19.5" x14ac:dyDescent="0.3">
      <c r="A2" s="1"/>
      <c r="B2" s="3"/>
      <c r="C2" s="1"/>
      <c r="D2" s="1"/>
      <c r="E2" s="1"/>
      <c r="F2" s="1"/>
      <c r="G2" s="1"/>
      <c r="H2" s="1"/>
      <c r="I2" s="1"/>
      <c r="J2" s="1"/>
      <c r="K2" s="1"/>
      <c r="L2" s="7"/>
    </row>
    <row r="3" spans="1:12" ht="16.5" thickBot="1" x14ac:dyDescent="0.3"/>
    <row r="4" spans="1:12" s="43" customFormat="1" ht="16.5" thickBot="1" x14ac:dyDescent="0.3">
      <c r="A4" s="40" t="s">
        <v>52</v>
      </c>
      <c r="B4" s="41" t="s">
        <v>63</v>
      </c>
      <c r="C4" s="41" t="s">
        <v>1</v>
      </c>
      <c r="D4" s="41" t="s">
        <v>62</v>
      </c>
      <c r="E4" s="41" t="s">
        <v>8</v>
      </c>
      <c r="F4" s="41" t="s">
        <v>9</v>
      </c>
      <c r="G4" s="41" t="s">
        <v>2</v>
      </c>
      <c r="H4" s="41" t="s">
        <v>3</v>
      </c>
      <c r="I4" s="41" t="s">
        <v>4</v>
      </c>
      <c r="J4" s="41" t="s">
        <v>5</v>
      </c>
      <c r="K4" s="41" t="s">
        <v>66</v>
      </c>
      <c r="L4" s="42" t="s">
        <v>10</v>
      </c>
    </row>
    <row r="5" spans="1:12" s="15" customFormat="1" ht="35.25" customHeight="1" x14ac:dyDescent="0.25">
      <c r="A5" s="54" t="s">
        <v>6</v>
      </c>
      <c r="B5" s="55">
        <v>10526</v>
      </c>
      <c r="C5" s="56" t="s">
        <v>91</v>
      </c>
      <c r="D5" s="57">
        <v>44652</v>
      </c>
      <c r="E5" s="58">
        <v>44652</v>
      </c>
      <c r="F5" s="58" t="s">
        <v>92</v>
      </c>
      <c r="G5" s="59">
        <v>540385</v>
      </c>
      <c r="H5" s="59">
        <v>558758</v>
      </c>
      <c r="I5" s="59">
        <v>558758</v>
      </c>
      <c r="J5" s="59" t="s">
        <v>93</v>
      </c>
      <c r="K5" s="60" t="s">
        <v>94</v>
      </c>
      <c r="L5" s="61" t="s">
        <v>95</v>
      </c>
    </row>
    <row r="6" spans="1:12" s="15" customFormat="1" ht="35.25" customHeight="1" x14ac:dyDescent="0.25">
      <c r="A6" s="9" t="s">
        <v>7</v>
      </c>
      <c r="B6" s="10">
        <v>10527</v>
      </c>
      <c r="C6" s="22"/>
      <c r="D6" s="62">
        <v>42857</v>
      </c>
      <c r="E6" s="22"/>
      <c r="F6" s="22">
        <v>44651</v>
      </c>
      <c r="G6" s="13">
        <v>540385</v>
      </c>
      <c r="H6" s="13">
        <v>558758</v>
      </c>
      <c r="I6" s="13">
        <v>558758</v>
      </c>
      <c r="J6" s="59" t="s">
        <v>93</v>
      </c>
      <c r="K6" s="17" t="s">
        <v>94</v>
      </c>
      <c r="L6" s="63"/>
    </row>
    <row r="7" spans="1:12" s="15" customFormat="1" ht="50.25" x14ac:dyDescent="0.25">
      <c r="A7" s="9" t="s">
        <v>11</v>
      </c>
      <c r="B7" s="10">
        <v>10416</v>
      </c>
      <c r="C7" s="11" t="s">
        <v>12</v>
      </c>
      <c r="D7" s="12">
        <v>39629</v>
      </c>
      <c r="E7" s="12">
        <v>39387</v>
      </c>
      <c r="F7" s="11" t="s">
        <v>13</v>
      </c>
      <c r="G7" s="13">
        <v>308724</v>
      </c>
      <c r="H7" s="13">
        <v>319221</v>
      </c>
      <c r="I7" s="13">
        <v>319224</v>
      </c>
      <c r="J7" s="13">
        <v>319224</v>
      </c>
      <c r="K7" s="16" t="s">
        <v>64</v>
      </c>
      <c r="L7" s="14" t="s">
        <v>65</v>
      </c>
    </row>
    <row r="8" spans="1:12" s="15" customFormat="1" ht="81.75" x14ac:dyDescent="0.25">
      <c r="A8" s="18" t="s">
        <v>14</v>
      </c>
      <c r="B8" s="19">
        <v>10529</v>
      </c>
      <c r="C8" s="11" t="s">
        <v>15</v>
      </c>
      <c r="D8" s="12">
        <v>39899</v>
      </c>
      <c r="E8" s="12">
        <v>39814</v>
      </c>
      <c r="F8" s="11"/>
      <c r="G8" s="13">
        <v>1011815</v>
      </c>
      <c r="H8" s="13">
        <v>1046217</v>
      </c>
      <c r="I8" s="13">
        <v>1046217</v>
      </c>
      <c r="J8" s="13">
        <v>1046217</v>
      </c>
      <c r="K8" s="20" t="s">
        <v>68</v>
      </c>
      <c r="L8" s="14" t="s">
        <v>18</v>
      </c>
    </row>
    <row r="9" spans="1:12" s="15" customFormat="1" ht="81.75" x14ac:dyDescent="0.25">
      <c r="A9" s="18"/>
      <c r="B9" s="21"/>
      <c r="C9" s="11" t="s">
        <v>16</v>
      </c>
      <c r="D9" s="12">
        <v>39970</v>
      </c>
      <c r="E9" s="12">
        <v>39814</v>
      </c>
      <c r="F9" s="11"/>
      <c r="G9" s="13">
        <v>163490</v>
      </c>
      <c r="H9" s="13">
        <v>169049</v>
      </c>
      <c r="I9" s="13">
        <v>169049</v>
      </c>
      <c r="J9" s="13">
        <v>169049</v>
      </c>
      <c r="K9" s="22"/>
      <c r="L9" s="14" t="s">
        <v>17</v>
      </c>
    </row>
    <row r="10" spans="1:12" s="15" customFormat="1" ht="50.25" x14ac:dyDescent="0.25">
      <c r="A10" s="9" t="s">
        <v>19</v>
      </c>
      <c r="B10" s="10">
        <v>10530</v>
      </c>
      <c r="C10" s="11" t="s">
        <v>20</v>
      </c>
      <c r="D10" s="12">
        <v>39758</v>
      </c>
      <c r="E10" s="12">
        <v>39783</v>
      </c>
      <c r="F10" s="11" t="s">
        <v>13</v>
      </c>
      <c r="G10" s="13">
        <v>515165</v>
      </c>
      <c r="H10" s="13">
        <v>532681</v>
      </c>
      <c r="I10" s="13">
        <v>532681</v>
      </c>
      <c r="J10" s="13">
        <v>532681</v>
      </c>
      <c r="K10" s="17" t="s">
        <v>90</v>
      </c>
      <c r="L10" s="14" t="s">
        <v>21</v>
      </c>
    </row>
    <row r="11" spans="1:12" s="15" customFormat="1" ht="69" x14ac:dyDescent="0.25">
      <c r="A11" s="9" t="s">
        <v>22</v>
      </c>
      <c r="B11" s="10">
        <v>10531</v>
      </c>
      <c r="C11" s="11"/>
      <c r="D11" s="12">
        <v>44067</v>
      </c>
      <c r="E11" s="12">
        <v>44105</v>
      </c>
      <c r="F11" s="11" t="s">
        <v>13</v>
      </c>
      <c r="G11" s="11" t="s">
        <v>23</v>
      </c>
      <c r="H11" s="13">
        <f>(144*146)*3</f>
        <v>63072</v>
      </c>
      <c r="I11" s="13">
        <f>(144*146)*12</f>
        <v>252288</v>
      </c>
      <c r="J11" s="13">
        <f>(144*146)*12</f>
        <v>252288</v>
      </c>
      <c r="K11" s="17" t="s">
        <v>67</v>
      </c>
      <c r="L11" s="14" t="s">
        <v>24</v>
      </c>
    </row>
    <row r="12" spans="1:12" s="15" customFormat="1" ht="50.25" x14ac:dyDescent="0.25">
      <c r="A12" s="18" t="s">
        <v>26</v>
      </c>
      <c r="B12" s="19">
        <v>10532</v>
      </c>
      <c r="C12" s="11" t="s">
        <v>25</v>
      </c>
      <c r="D12" s="12">
        <v>39629</v>
      </c>
      <c r="E12" s="12">
        <v>39387</v>
      </c>
      <c r="F12" s="11" t="s">
        <v>13</v>
      </c>
      <c r="G12" s="13">
        <v>62450</v>
      </c>
      <c r="H12" s="13">
        <v>64573</v>
      </c>
      <c r="I12" s="13">
        <v>64573</v>
      </c>
      <c r="J12" s="13">
        <v>64573</v>
      </c>
      <c r="K12" s="20" t="s">
        <v>89</v>
      </c>
      <c r="L12" s="14" t="s">
        <v>27</v>
      </c>
    </row>
    <row r="13" spans="1:12" s="15" customFormat="1" ht="50.25" x14ac:dyDescent="0.25">
      <c r="A13" s="18"/>
      <c r="B13" s="21"/>
      <c r="C13" s="11" t="s">
        <v>28</v>
      </c>
      <c r="D13" s="12">
        <v>39629</v>
      </c>
      <c r="E13" s="12">
        <v>39630</v>
      </c>
      <c r="F13" s="11" t="s">
        <v>13</v>
      </c>
      <c r="G13" s="13">
        <v>281145</v>
      </c>
      <c r="H13" s="13">
        <v>290704</v>
      </c>
      <c r="I13" s="13">
        <v>290704</v>
      </c>
      <c r="J13" s="13">
        <v>290704</v>
      </c>
      <c r="K13" s="22"/>
      <c r="L13" s="14" t="s">
        <v>29</v>
      </c>
    </row>
    <row r="14" spans="1:12" s="15" customFormat="1" ht="50.25" x14ac:dyDescent="0.25">
      <c r="A14" s="9" t="s">
        <v>30</v>
      </c>
      <c r="B14" s="10">
        <v>10533</v>
      </c>
      <c r="C14" s="11" t="s">
        <v>31</v>
      </c>
      <c r="D14" s="12">
        <v>43982</v>
      </c>
      <c r="E14" s="12">
        <v>43983</v>
      </c>
      <c r="F14" s="11" t="s">
        <v>13</v>
      </c>
      <c r="G14" s="11" t="s">
        <v>23</v>
      </c>
      <c r="H14" s="13">
        <f>(176*146)*7</f>
        <v>179872</v>
      </c>
      <c r="I14" s="13">
        <f>(176*146)*12</f>
        <v>308352</v>
      </c>
      <c r="J14" s="13">
        <f>(176*146)*12</f>
        <v>308352</v>
      </c>
      <c r="K14" s="17" t="s">
        <v>70</v>
      </c>
      <c r="L14" s="14" t="s">
        <v>32</v>
      </c>
    </row>
    <row r="15" spans="1:12" s="15" customFormat="1" ht="50.25" x14ac:dyDescent="0.25">
      <c r="A15" s="9" t="s">
        <v>33</v>
      </c>
      <c r="B15" s="10">
        <v>10534</v>
      </c>
      <c r="C15" s="11" t="s">
        <v>34</v>
      </c>
      <c r="D15" s="12">
        <v>39629</v>
      </c>
      <c r="E15" s="12">
        <v>39387</v>
      </c>
      <c r="F15" s="11" t="s">
        <v>13</v>
      </c>
      <c r="G15" s="13">
        <v>169685</v>
      </c>
      <c r="H15" s="13">
        <v>175454</v>
      </c>
      <c r="I15" s="13">
        <v>175454</v>
      </c>
      <c r="J15" s="13">
        <v>175454</v>
      </c>
      <c r="K15" s="17" t="s">
        <v>86</v>
      </c>
      <c r="L15" s="14" t="s">
        <v>35</v>
      </c>
    </row>
    <row r="16" spans="1:12" s="15" customFormat="1" ht="66.75" thickBot="1" x14ac:dyDescent="0.3">
      <c r="A16" s="23" t="s">
        <v>36</v>
      </c>
      <c r="B16" s="24">
        <v>10535</v>
      </c>
      <c r="C16" s="25" t="s">
        <v>37</v>
      </c>
      <c r="D16" s="26">
        <v>44335</v>
      </c>
      <c r="E16" s="26">
        <v>44348</v>
      </c>
      <c r="F16" s="25" t="s">
        <v>13</v>
      </c>
      <c r="G16" s="25" t="s">
        <v>23</v>
      </c>
      <c r="H16" s="25" t="s">
        <v>23</v>
      </c>
      <c r="I16" s="27">
        <f>(144*150)*7</f>
        <v>151200</v>
      </c>
      <c r="J16" s="27">
        <f>(144*150)*12</f>
        <v>259200</v>
      </c>
      <c r="K16" s="28" t="s">
        <v>69</v>
      </c>
      <c r="L16" s="29" t="s">
        <v>38</v>
      </c>
    </row>
    <row r="17" spans="1:13" s="15" customFormat="1" x14ac:dyDescent="0.25">
      <c r="B17" s="37"/>
      <c r="C17" s="38"/>
      <c r="D17" s="38"/>
      <c r="E17" s="38"/>
      <c r="F17" s="38"/>
      <c r="G17" s="38"/>
      <c r="H17" s="38"/>
      <c r="I17" s="38"/>
      <c r="J17" s="38"/>
      <c r="K17" s="38"/>
      <c r="L17" s="39"/>
    </row>
    <row r="18" spans="1:13" s="15" customFormat="1" ht="16.5" thickBot="1" x14ac:dyDescent="0.3">
      <c r="B18" s="37"/>
      <c r="C18" s="38"/>
      <c r="D18" s="38"/>
      <c r="E18" s="38"/>
      <c r="F18" s="38"/>
      <c r="G18" s="38"/>
      <c r="H18" s="38"/>
      <c r="I18" s="38"/>
      <c r="J18" s="38"/>
      <c r="K18" s="38"/>
      <c r="L18" s="39"/>
    </row>
    <row r="19" spans="1:13" s="43" customFormat="1" ht="16.5" thickBot="1" x14ac:dyDescent="0.3">
      <c r="A19" s="40" t="s">
        <v>51</v>
      </c>
      <c r="B19" s="41" t="s">
        <v>63</v>
      </c>
      <c r="C19" s="41" t="s">
        <v>1</v>
      </c>
      <c r="D19" s="41" t="s">
        <v>62</v>
      </c>
      <c r="E19" s="41" t="s">
        <v>8</v>
      </c>
      <c r="F19" s="41" t="s">
        <v>9</v>
      </c>
      <c r="G19" s="41" t="s">
        <v>2</v>
      </c>
      <c r="H19" s="41" t="s">
        <v>3</v>
      </c>
      <c r="I19" s="41" t="s">
        <v>4</v>
      </c>
      <c r="J19" s="41" t="s">
        <v>5</v>
      </c>
      <c r="K19" s="41" t="s">
        <v>66</v>
      </c>
      <c r="L19" s="42" t="s">
        <v>10</v>
      </c>
    </row>
    <row r="20" spans="1:13" s="15" customFormat="1" ht="47.25" x14ac:dyDescent="0.25">
      <c r="A20" s="30" t="s">
        <v>39</v>
      </c>
      <c r="B20" s="31">
        <v>10536</v>
      </c>
      <c r="C20" s="32" t="s">
        <v>40</v>
      </c>
      <c r="D20" s="33">
        <v>44371</v>
      </c>
      <c r="E20" s="33">
        <v>44378</v>
      </c>
      <c r="F20" s="33">
        <v>44926</v>
      </c>
      <c r="G20" s="32" t="s">
        <v>23</v>
      </c>
      <c r="H20" s="32" t="s">
        <v>23</v>
      </c>
      <c r="I20" s="34">
        <f>(3*2000)*52</f>
        <v>312000</v>
      </c>
      <c r="J20" s="34">
        <f>(3*2000)*52</f>
        <v>312000</v>
      </c>
      <c r="K20" s="51" t="s">
        <v>71</v>
      </c>
      <c r="L20" s="35" t="s">
        <v>41</v>
      </c>
      <c r="M20" s="36"/>
    </row>
    <row r="21" spans="1:13" s="15" customFormat="1" ht="63" x14ac:dyDescent="0.25">
      <c r="A21" s="9" t="s">
        <v>42</v>
      </c>
      <c r="B21" s="10">
        <v>10538</v>
      </c>
      <c r="C21" s="11" t="s">
        <v>43</v>
      </c>
      <c r="D21" s="12">
        <v>43605</v>
      </c>
      <c r="E21" s="12">
        <v>43471</v>
      </c>
      <c r="F21" s="12">
        <v>45657</v>
      </c>
      <c r="G21" s="13">
        <f>(1*2000)*52</f>
        <v>104000</v>
      </c>
      <c r="H21" s="13">
        <f t="shared" ref="H21:J21" si="0">(1*2000)*52</f>
        <v>104000</v>
      </c>
      <c r="I21" s="13">
        <f t="shared" si="0"/>
        <v>104000</v>
      </c>
      <c r="J21" s="13">
        <f t="shared" si="0"/>
        <v>104000</v>
      </c>
      <c r="K21" s="17" t="s">
        <v>76</v>
      </c>
      <c r="L21" s="14" t="s">
        <v>44</v>
      </c>
    </row>
    <row r="22" spans="1:13" s="15" customFormat="1" ht="48" thickBot="1" x14ac:dyDescent="0.3">
      <c r="A22" s="23" t="s">
        <v>45</v>
      </c>
      <c r="B22" s="24">
        <v>10539</v>
      </c>
      <c r="C22" s="25" t="s">
        <v>46</v>
      </c>
      <c r="D22" s="26">
        <v>43550</v>
      </c>
      <c r="E22" s="26">
        <v>43538</v>
      </c>
      <c r="F22" s="26">
        <v>45657</v>
      </c>
      <c r="G22" s="25"/>
      <c r="H22" s="27">
        <f>3*2000*52</f>
        <v>312000</v>
      </c>
      <c r="I22" s="27">
        <f t="shared" ref="I22:J22" si="1">3*2000*52</f>
        <v>312000</v>
      </c>
      <c r="J22" s="27">
        <f t="shared" si="1"/>
        <v>312000</v>
      </c>
      <c r="K22" s="28" t="s">
        <v>87</v>
      </c>
      <c r="L22" s="29" t="s">
        <v>41</v>
      </c>
    </row>
    <row r="23" spans="1:13" s="15" customFormat="1" x14ac:dyDescent="0.25"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9"/>
    </row>
    <row r="24" spans="1:13" s="15" customFormat="1" ht="16.5" thickBot="1" x14ac:dyDescent="0.3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9"/>
    </row>
    <row r="25" spans="1:13" s="43" customFormat="1" ht="16.5" thickBot="1" x14ac:dyDescent="0.3">
      <c r="A25" s="40" t="s">
        <v>47</v>
      </c>
      <c r="B25" s="41" t="s">
        <v>63</v>
      </c>
      <c r="C25" s="41" t="s">
        <v>1</v>
      </c>
      <c r="D25" s="41" t="s">
        <v>62</v>
      </c>
      <c r="E25" s="41" t="s">
        <v>8</v>
      </c>
      <c r="F25" s="41" t="s">
        <v>9</v>
      </c>
      <c r="G25" s="41" t="s">
        <v>2</v>
      </c>
      <c r="H25" s="41" t="s">
        <v>3</v>
      </c>
      <c r="I25" s="41" t="s">
        <v>4</v>
      </c>
      <c r="J25" s="41" t="s">
        <v>5</v>
      </c>
      <c r="K25" s="41" t="s">
        <v>66</v>
      </c>
      <c r="L25" s="42" t="s">
        <v>10</v>
      </c>
    </row>
    <row r="26" spans="1:13" s="15" customFormat="1" ht="54" thickBot="1" x14ac:dyDescent="0.3">
      <c r="A26" s="44" t="s">
        <v>48</v>
      </c>
      <c r="B26" s="45">
        <v>10521</v>
      </c>
      <c r="C26" s="46" t="s">
        <v>49</v>
      </c>
      <c r="D26" s="47">
        <v>44546</v>
      </c>
      <c r="E26" s="47">
        <v>44562</v>
      </c>
      <c r="F26" s="47">
        <v>44926</v>
      </c>
      <c r="G26" s="64">
        <v>409920</v>
      </c>
      <c r="H26" s="64">
        <v>430755</v>
      </c>
      <c r="I26" s="64">
        <v>430759</v>
      </c>
      <c r="J26" s="48">
        <f>(56*641)*12</f>
        <v>430752</v>
      </c>
      <c r="K26" s="49" t="s">
        <v>75</v>
      </c>
      <c r="L26" s="50" t="s">
        <v>61</v>
      </c>
    </row>
    <row r="27" spans="1:13" s="15" customFormat="1" x14ac:dyDescent="0.25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9"/>
    </row>
    <row r="28" spans="1:13" s="15" customFormat="1" ht="16.5" thickBot="1" x14ac:dyDescent="0.3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9"/>
    </row>
    <row r="29" spans="1:13" s="43" customFormat="1" ht="16.5" thickBot="1" x14ac:dyDescent="0.3">
      <c r="A29" s="40" t="s">
        <v>50</v>
      </c>
      <c r="B29" s="41" t="s">
        <v>63</v>
      </c>
      <c r="C29" s="41" t="s">
        <v>1</v>
      </c>
      <c r="D29" s="41" t="s">
        <v>62</v>
      </c>
      <c r="E29" s="41" t="s">
        <v>8</v>
      </c>
      <c r="F29" s="41" t="s">
        <v>9</v>
      </c>
      <c r="G29" s="41" t="s">
        <v>2</v>
      </c>
      <c r="H29" s="41" t="s">
        <v>3</v>
      </c>
      <c r="I29" s="41" t="s">
        <v>4</v>
      </c>
      <c r="J29" s="41" t="s">
        <v>5</v>
      </c>
      <c r="K29" s="41" t="s">
        <v>66</v>
      </c>
      <c r="L29" s="42" t="s">
        <v>10</v>
      </c>
    </row>
    <row r="30" spans="1:13" s="15" customFormat="1" ht="31.5" x14ac:dyDescent="0.25">
      <c r="A30" s="30" t="s">
        <v>53</v>
      </c>
      <c r="B30" s="31" t="s">
        <v>23</v>
      </c>
      <c r="C30" s="32"/>
      <c r="D30" s="33">
        <v>38534</v>
      </c>
      <c r="E30" s="33">
        <v>38534</v>
      </c>
      <c r="F30" s="32" t="s">
        <v>54</v>
      </c>
      <c r="G30" s="34">
        <v>1</v>
      </c>
      <c r="H30" s="34">
        <v>1</v>
      </c>
      <c r="I30" s="34">
        <v>1</v>
      </c>
      <c r="J30" s="34">
        <v>1</v>
      </c>
      <c r="K30" s="51" t="s">
        <v>56</v>
      </c>
      <c r="L30" s="35" t="s">
        <v>55</v>
      </c>
      <c r="M30" s="36"/>
    </row>
    <row r="31" spans="1:13" s="15" customFormat="1" ht="35.25" thickBot="1" x14ac:dyDescent="0.3">
      <c r="A31" s="23" t="s">
        <v>57</v>
      </c>
      <c r="B31" s="24" t="s">
        <v>23</v>
      </c>
      <c r="C31" s="25" t="s">
        <v>58</v>
      </c>
      <c r="D31" s="26">
        <v>39127</v>
      </c>
      <c r="E31" s="26">
        <v>39114</v>
      </c>
      <c r="F31" s="25" t="s">
        <v>54</v>
      </c>
      <c r="G31" s="52" t="s">
        <v>59</v>
      </c>
      <c r="H31" s="52"/>
      <c r="I31" s="52"/>
      <c r="J31" s="52"/>
      <c r="K31" s="53" t="s">
        <v>23</v>
      </c>
      <c r="L31" s="29" t="s">
        <v>60</v>
      </c>
    </row>
    <row r="32" spans="1:13" ht="16.5" thickBot="1" x14ac:dyDescent="0.3"/>
    <row r="33" spans="1:12" s="43" customFormat="1" ht="16.5" thickBot="1" x14ac:dyDescent="0.3">
      <c r="A33" s="40" t="s">
        <v>74</v>
      </c>
      <c r="B33" s="41" t="s">
        <v>63</v>
      </c>
      <c r="C33" s="41" t="s">
        <v>1</v>
      </c>
      <c r="D33" s="41" t="s">
        <v>62</v>
      </c>
      <c r="E33" s="41" t="s">
        <v>8</v>
      </c>
      <c r="F33" s="41" t="s">
        <v>9</v>
      </c>
      <c r="G33" s="41" t="s">
        <v>2</v>
      </c>
      <c r="H33" s="41" t="s">
        <v>3</v>
      </c>
      <c r="I33" s="41" t="s">
        <v>4</v>
      </c>
      <c r="J33" s="41" t="s">
        <v>5</v>
      </c>
      <c r="K33" s="41" t="s">
        <v>66</v>
      </c>
      <c r="L33" s="42" t="s">
        <v>10</v>
      </c>
    </row>
    <row r="34" spans="1:12" s="15" customFormat="1" ht="32.25" thickBot="1" x14ac:dyDescent="0.3">
      <c r="A34" s="44" t="s">
        <v>73</v>
      </c>
      <c r="B34" s="45"/>
      <c r="C34" s="46"/>
      <c r="D34" s="47"/>
      <c r="E34" s="47"/>
      <c r="F34" s="47"/>
      <c r="G34" s="46" t="s">
        <v>83</v>
      </c>
      <c r="H34" s="46" t="s">
        <v>83</v>
      </c>
      <c r="I34" s="46" t="s">
        <v>83</v>
      </c>
      <c r="J34" s="48" t="s">
        <v>72</v>
      </c>
      <c r="K34" s="49" t="s">
        <v>84</v>
      </c>
      <c r="L34" s="50" t="s">
        <v>88</v>
      </c>
    </row>
    <row r="35" spans="1:12" ht="16.5" thickBot="1" x14ac:dyDescent="0.3"/>
    <row r="36" spans="1:12" s="43" customFormat="1" ht="16.5" thickBot="1" x14ac:dyDescent="0.3">
      <c r="A36" s="40" t="s">
        <v>77</v>
      </c>
      <c r="B36" s="41" t="s">
        <v>63</v>
      </c>
      <c r="C36" s="41" t="s">
        <v>1</v>
      </c>
      <c r="D36" s="41" t="s">
        <v>62</v>
      </c>
      <c r="E36" s="41" t="s">
        <v>8</v>
      </c>
      <c r="F36" s="41" t="s">
        <v>9</v>
      </c>
      <c r="G36" s="41" t="s">
        <v>2</v>
      </c>
      <c r="H36" s="41" t="s">
        <v>3</v>
      </c>
      <c r="I36" s="41" t="s">
        <v>4</v>
      </c>
      <c r="J36" s="41" t="s">
        <v>5</v>
      </c>
      <c r="K36" s="41" t="s">
        <v>66</v>
      </c>
      <c r="L36" s="42" t="s">
        <v>10</v>
      </c>
    </row>
    <row r="37" spans="1:12" s="15" customFormat="1" ht="16.5" thickBot="1" x14ac:dyDescent="0.3">
      <c r="A37" s="44" t="s">
        <v>79</v>
      </c>
      <c r="B37" s="45"/>
      <c r="C37" s="46" t="s">
        <v>85</v>
      </c>
      <c r="D37" s="47">
        <v>41820</v>
      </c>
      <c r="E37" s="47">
        <v>41821</v>
      </c>
      <c r="F37" s="47" t="s">
        <v>13</v>
      </c>
      <c r="G37" s="46" t="s">
        <v>82</v>
      </c>
      <c r="H37" s="46" t="s">
        <v>81</v>
      </c>
      <c r="I37" s="48" t="s">
        <v>80</v>
      </c>
      <c r="J37" s="48" t="s">
        <v>78</v>
      </c>
      <c r="K37" s="49" t="s">
        <v>84</v>
      </c>
      <c r="L37" s="50"/>
    </row>
  </sheetData>
  <mergeCells count="13">
    <mergeCell ref="L5:L6"/>
    <mergeCell ref="A8:A9"/>
    <mergeCell ref="A12:A13"/>
    <mergeCell ref="A1:L1"/>
    <mergeCell ref="G31:J31"/>
    <mergeCell ref="B8:B9"/>
    <mergeCell ref="B12:B13"/>
    <mergeCell ref="K8:K9"/>
    <mergeCell ref="K12:K13"/>
    <mergeCell ref="C5:C6"/>
    <mergeCell ref="D5:D6"/>
    <mergeCell ref="E5:E6"/>
    <mergeCell ref="F5:F6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Lengyelné Nagy Gabriella</cp:lastModifiedBy>
  <cp:lastPrinted>2022-10-12T07:34:59Z</cp:lastPrinted>
  <dcterms:created xsi:type="dcterms:W3CDTF">2022-01-16T10:10:40Z</dcterms:created>
  <dcterms:modified xsi:type="dcterms:W3CDTF">2022-10-12T07:35:02Z</dcterms:modified>
</cp:coreProperties>
</file>